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tzerpos\Desktop\ΑΝΑΠΡΟΣΑΡΜΟΣΜΕΝΟΙ ΠΙΝΑΚΕΣ ΜΟΡΙΟΔΟΤΗΣΗΣ\"/>
    </mc:Choice>
  </mc:AlternateContent>
  <bookViews>
    <workbookView xWindow="0" yWindow="0" windowWidth="26670" windowHeight="10770"/>
  </bookViews>
  <sheets>
    <sheet name="7369_Μοριοδότηση" sheetId="1" r:id="rId1"/>
    <sheet name="7371_Μοριοδότηση" sheetId="2" r:id="rId2"/>
    <sheet name="7372_Μοριοδότηση" sheetId="3" r:id="rId3"/>
  </sheets>
  <definedNames>
    <definedName name="_xlnm._FilterDatabase" localSheetId="0" hidden="1">'7369_Μοριοδότηση'!$A$1:$BQ$1</definedName>
    <definedName name="_xlnm._FilterDatabase" localSheetId="1" hidden="1">'7371_Μοριοδότηση'!$A$1:$BQ$1</definedName>
    <definedName name="_xlnm._FilterDatabase" localSheetId="2" hidden="1">'7372_Μοριοδότηση'!$A$1:$BQ$1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2" i="3" l="1"/>
  <c r="BB12" i="3"/>
  <c r="BA12" i="3" s="1"/>
  <c r="AZ12" i="3" s="1"/>
  <c r="AV12" i="3"/>
  <c r="AK12" i="3"/>
  <c r="AC12" i="3"/>
  <c r="T12" i="3"/>
  <c r="J12" i="3"/>
  <c r="BF9" i="3"/>
  <c r="BB9" i="3"/>
  <c r="AV9" i="3"/>
  <c r="AK9" i="3"/>
  <c r="AJ9" i="3" s="1"/>
  <c r="AC9" i="3"/>
  <c r="T9" i="3"/>
  <c r="J9" i="3"/>
  <c r="BF11" i="3"/>
  <c r="BB11" i="3"/>
  <c r="BA11" i="3" s="1"/>
  <c r="AZ11" i="3" s="1"/>
  <c r="AV11" i="3"/>
  <c r="AK11" i="3"/>
  <c r="AJ11" i="3" s="1"/>
  <c r="AC11" i="3"/>
  <c r="T11" i="3"/>
  <c r="J11" i="3"/>
  <c r="BF6" i="3"/>
  <c r="BB6" i="3"/>
  <c r="AV6" i="3"/>
  <c r="AK6" i="3"/>
  <c r="AC6" i="3"/>
  <c r="T6" i="3"/>
  <c r="J6" i="3"/>
  <c r="BF7" i="3"/>
  <c r="BB7" i="3"/>
  <c r="BA7" i="3" s="1"/>
  <c r="AZ7" i="3" s="1"/>
  <c r="AV7" i="3"/>
  <c r="AK7" i="3"/>
  <c r="AJ7" i="3" s="1"/>
  <c r="AC7" i="3"/>
  <c r="T7" i="3"/>
  <c r="J7" i="3"/>
  <c r="BF5" i="3"/>
  <c r="BB5" i="3"/>
  <c r="AV5" i="3"/>
  <c r="AK5" i="3"/>
  <c r="AJ5" i="3"/>
  <c r="AC5" i="3"/>
  <c r="T5" i="3"/>
  <c r="J5" i="3"/>
  <c r="BF10" i="3"/>
  <c r="BB10" i="3"/>
  <c r="AV10" i="3"/>
  <c r="AK10" i="3"/>
  <c r="AJ10" i="3" s="1"/>
  <c r="AC10" i="3"/>
  <c r="T10" i="3"/>
  <c r="J10" i="3"/>
  <c r="BF8" i="3"/>
  <c r="BB8" i="3"/>
  <c r="AV8" i="3"/>
  <c r="AJ8" i="3" s="1"/>
  <c r="AK8" i="3"/>
  <c r="AC8" i="3"/>
  <c r="T8" i="3"/>
  <c r="J8" i="3"/>
  <c r="BF5" i="2"/>
  <c r="BB5" i="2"/>
  <c r="AV5" i="2"/>
  <c r="AK5" i="2"/>
  <c r="AC5" i="2"/>
  <c r="T5" i="2"/>
  <c r="J5" i="2"/>
  <c r="BF6" i="2"/>
  <c r="BB6" i="2"/>
  <c r="AV6" i="2"/>
  <c r="AK6" i="2"/>
  <c r="AJ6" i="2" s="1"/>
  <c r="AC6" i="2"/>
  <c r="T6" i="2"/>
  <c r="J6" i="2"/>
  <c r="BF7" i="2"/>
  <c r="BB7" i="2"/>
  <c r="BA7" i="2" s="1"/>
  <c r="AZ7" i="2" s="1"/>
  <c r="AV7" i="2"/>
  <c r="AK7" i="2"/>
  <c r="AC7" i="2"/>
  <c r="T7" i="2"/>
  <c r="J7" i="2"/>
  <c r="BF8" i="1"/>
  <c r="BB8" i="1"/>
  <c r="AV8" i="1"/>
  <c r="AK8" i="1"/>
  <c r="AC8" i="1"/>
  <c r="T8" i="1"/>
  <c r="J8" i="1"/>
  <c r="BF7" i="1"/>
  <c r="BB7" i="1"/>
  <c r="AV7" i="1"/>
  <c r="AK7" i="1"/>
  <c r="AC7" i="1"/>
  <c r="T7" i="1"/>
  <c r="J7" i="1"/>
  <c r="BF6" i="1"/>
  <c r="BB6" i="1"/>
  <c r="AV6" i="1"/>
  <c r="AK6" i="1"/>
  <c r="AC6" i="1"/>
  <c r="T6" i="1"/>
  <c r="J6" i="1"/>
  <c r="BF14" i="1"/>
  <c r="BB14" i="1"/>
  <c r="AV14" i="1"/>
  <c r="AK14" i="1"/>
  <c r="AC14" i="1"/>
  <c r="T14" i="1"/>
  <c r="J14" i="1"/>
  <c r="BF12" i="1"/>
  <c r="BB12" i="1"/>
  <c r="AV12" i="1"/>
  <c r="AK12" i="1"/>
  <c r="AC12" i="1"/>
  <c r="T12" i="1"/>
  <c r="J12" i="1"/>
  <c r="BF10" i="1"/>
  <c r="BB10" i="1"/>
  <c r="AV10" i="1"/>
  <c r="AK10" i="1"/>
  <c r="AJ10" i="1" s="1"/>
  <c r="AC10" i="1"/>
  <c r="T10" i="1"/>
  <c r="J10" i="1"/>
  <c r="BF13" i="1"/>
  <c r="BB13" i="1"/>
  <c r="AV13" i="1"/>
  <c r="AK13" i="1"/>
  <c r="AC13" i="1"/>
  <c r="T13" i="1"/>
  <c r="J13" i="1"/>
  <c r="BF11" i="1"/>
  <c r="BB11" i="1"/>
  <c r="AV11" i="1"/>
  <c r="AK11" i="1"/>
  <c r="AC11" i="1"/>
  <c r="T11" i="1"/>
  <c r="J11" i="1"/>
  <c r="BF9" i="1"/>
  <c r="BB9" i="1"/>
  <c r="BA9" i="1" s="1"/>
  <c r="AZ9" i="1" s="1"/>
  <c r="AV9" i="1"/>
  <c r="AK9" i="1"/>
  <c r="AC9" i="1"/>
  <c r="T9" i="1"/>
  <c r="J9" i="1"/>
  <c r="BF5" i="1"/>
  <c r="BB5" i="1"/>
  <c r="AV5" i="1"/>
  <c r="AK5" i="1"/>
  <c r="AC5" i="1"/>
  <c r="T5" i="1"/>
  <c r="J5" i="1"/>
  <c r="AJ6" i="3" l="1"/>
  <c r="I6" i="2"/>
  <c r="AJ5" i="2"/>
  <c r="AJ7" i="2"/>
  <c r="I7" i="2" s="1"/>
  <c r="H7" i="2" s="1"/>
  <c r="BA10" i="3"/>
  <c r="AZ10" i="3" s="1"/>
  <c r="BA5" i="3"/>
  <c r="AZ5" i="3" s="1"/>
  <c r="AJ9" i="1"/>
  <c r="AJ8" i="1"/>
  <c r="I8" i="1" s="1"/>
  <c r="BA5" i="2"/>
  <c r="AZ5" i="2" s="1"/>
  <c r="I6" i="3"/>
  <c r="I10" i="3"/>
  <c r="I11" i="3"/>
  <c r="H11" i="3" s="1"/>
  <c r="I7" i="3"/>
  <c r="H7" i="3" s="1"/>
  <c r="BA8" i="3"/>
  <c r="AZ8" i="3" s="1"/>
  <c r="AJ12" i="3"/>
  <c r="I12" i="3" s="1"/>
  <c r="H12" i="3" s="1"/>
  <c r="I8" i="3"/>
  <c r="H8" i="3" s="1"/>
  <c r="BA6" i="3"/>
  <c r="AZ6" i="3" s="1"/>
  <c r="I9" i="3"/>
  <c r="I5" i="3"/>
  <c r="BA9" i="3"/>
  <c r="AZ9" i="3" s="1"/>
  <c r="I5" i="2"/>
  <c r="H5" i="2" s="1"/>
  <c r="BA6" i="2"/>
  <c r="AZ6" i="2" s="1"/>
  <c r="H6" i="2" s="1"/>
  <c r="BA11" i="1"/>
  <c r="AZ11" i="1" s="1"/>
  <c r="BA5" i="1"/>
  <c r="AZ5" i="1" s="1"/>
  <c r="AJ12" i="1"/>
  <c r="I12" i="1" s="1"/>
  <c r="BA6" i="1"/>
  <c r="AZ6" i="1" s="1"/>
  <c r="BA7" i="1"/>
  <c r="AZ7" i="1" s="1"/>
  <c r="BA14" i="1"/>
  <c r="AZ14" i="1" s="1"/>
  <c r="AJ13" i="1"/>
  <c r="I13" i="1" s="1"/>
  <c r="BA10" i="1"/>
  <c r="AZ10" i="1" s="1"/>
  <c r="I9" i="1"/>
  <c r="H9" i="1" s="1"/>
  <c r="AJ11" i="1"/>
  <c r="I11" i="1" s="1"/>
  <c r="BA12" i="1"/>
  <c r="AZ12" i="1" s="1"/>
  <c r="AJ7" i="1"/>
  <c r="I7" i="1" s="1"/>
  <c r="H7" i="1" s="1"/>
  <c r="AJ6" i="1"/>
  <c r="I6" i="1" s="1"/>
  <c r="H6" i="1" s="1"/>
  <c r="AJ5" i="1"/>
  <c r="I5" i="1" s="1"/>
  <c r="BA8" i="1"/>
  <c r="AZ8" i="1" s="1"/>
  <c r="I10" i="1"/>
  <c r="H10" i="1" s="1"/>
  <c r="AJ14" i="1"/>
  <c r="I14" i="1" s="1"/>
  <c r="BA13" i="1"/>
  <c r="AZ13" i="1" s="1"/>
  <c r="H6" i="3"/>
  <c r="H5" i="3" l="1"/>
  <c r="H10" i="3"/>
  <c r="H9" i="3"/>
  <c r="H11" i="1"/>
  <c r="H14" i="1"/>
  <c r="H5" i="1"/>
  <c r="H13" i="1"/>
  <c r="H12" i="1"/>
  <c r="H8" i="1"/>
</calcChain>
</file>

<file path=xl/sharedStrings.xml><?xml version="1.0" encoding="utf-8"?>
<sst xmlns="http://schemas.openxmlformats.org/spreadsheetml/2006/main" count="525" uniqueCount="204">
  <si>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</si>
  <si>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</si>
  <si>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</si>
  <si>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</si>
  <si>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</si>
  <si>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</si>
  <si>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</si>
  <si>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</si>
  <si>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</si>
  <si>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</si>
  <si>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</si>
  <si>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</si>
  <si>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</si>
  <si>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</si>
  <si>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</si>
  <si>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</si>
  <si>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</si>
  <si>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</si>
  <si>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</si>
  <si>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</si>
  <si>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</si>
  <si>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</si>
  <si>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</si>
  <si>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</si>
  <si>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</si>
  <si>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</si>
  <si>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</si>
  <si>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</si>
  <si>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</si>
  <si>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</si>
  <si>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</si>
  <si>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</si>
  <si>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</si>
  <si>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</si>
  <si>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</si>
  <si>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</si>
  <si>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</si>
  <si>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</si>
  <si>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</si>
  <si>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</si>
  <si>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</si>
  <si>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</si>
  <si>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</si>
  <si>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</si>
  <si>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</si>
  <si>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</si>
  <si>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</si>
  <si>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</si>
  <si>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</si>
  <si>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</si>
  <si>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</si>
  <si>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</si>
  <si>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</si>
  <si>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</si>
  <si>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</si>
  <si>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</si>
  <si>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</si>
  <si>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</si>
  <si>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</si>
  <si>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</si>
  <si>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</si>
  <si>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</si>
  <si>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</si>
  <si>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</si>
  <si>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</si>
  <si>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</si>
  <si>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</si>
  <si>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</si>
  <si>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</si>
  <si>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</si>
  <si>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</si>
  <si>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</si>
  <si>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</si>
  <si>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</si>
  <si>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</si>
  <si>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</si>
  <si>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</si>
  <si>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</si>
  <si>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</si>
  <si>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</si>
  <si>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</si>
  <si>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</si>
  <si>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</si>
  <si>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</si>
  <si>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</si>
  <si>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</si>
  <si>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</si>
  <si>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</si>
  <si>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</si>
  <si>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</si>
  <si>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</si>
  <si>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</si>
  <si>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</si>
  <si>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</si>
  <si>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</si>
  <si>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</si>
  <si>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</si>
  <si>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</si>
  <si>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</si>
  <si>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</si>
  <si>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</si>
  <si>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</si>
  <si>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</si>
  <si>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</si>
  <si>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</si>
  <si>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</si>
  <si>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</si>
  <si>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</si>
  <si>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</si>
  <si>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</si>
  <si>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</si>
  <si>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</si>
  <si>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</si>
  <si>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</si>
  <si>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</si>
  <si>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</si>
  <si>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</si>
  <si>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</si>
  <si>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</si>
  <si>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</si>
  <si>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</si>
  <si>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</si>
  <si>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</si>
  <si>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</si>
  <si>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</si>
  <si>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</si>
  <si>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</si>
  <si>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</si>
  <si>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</si>
  <si>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</si>
  <si>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</si>
  <si>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</si>
  <si>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</si>
  <si>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225081016.1</t>
  </si>
  <si>
    <t>211808</t>
  </si>
  <si>
    <t>ΑΓΓΕΛΙΔΑΚΗ ΜΑΡΙΑ</t>
  </si>
  <si>
    <t>ΠΕ02</t>
  </si>
  <si>
    <t>Ανεξαρτήτου βαθμίδας</t>
  </si>
  <si>
    <t>ΠΕΡΙΦΕΡΕΙΑΚΗ ΔΙΕΥΘΥΝΣΗ ΣΤΕΡΕΑΣ ΕΛΛΑΔΑΣ</t>
  </si>
  <si>
    <t>214766012.1</t>
  </si>
  <si>
    <t>206519</t>
  </si>
  <si>
    <t>ΑΝΔΡΕΟΥ ΦΩΤΗΣ</t>
  </si>
  <si>
    <t>225231016.3</t>
  </si>
  <si>
    <t>206568</t>
  </si>
  <si>
    <t>ΓΚΡΙΤΖΑΠΗ ΕΛΕΝΗ</t>
  </si>
  <si>
    <t>252786010.1</t>
  </si>
  <si>
    <t>587686</t>
  </si>
  <si>
    <t>ΖΙΑΚΟΥΛΗ ΑΙΚΑΤΕΡΙΝΗ</t>
  </si>
  <si>
    <t>ΠΕ79.01</t>
  </si>
  <si>
    <t>214754016.1</t>
  </si>
  <si>
    <t>209588</t>
  </si>
  <si>
    <t>ΜΑΡΓΑΡΙΤΗ ΑΝΝΑ ΜΑΡΙA</t>
  </si>
  <si>
    <t>222895016.1</t>
  </si>
  <si>
    <t>195278</t>
  </si>
  <si>
    <t>ΜΙΧΟΥ ΠΕΡΙΣΤΕΡΑ ΜΙΧΟΥ</t>
  </si>
  <si>
    <t>222207016.1</t>
  </si>
  <si>
    <t>173011</t>
  </si>
  <si>
    <t>ΝΙΚΟΛΑΟΥ ΑΠΟΣΤΟΛΙΑ</t>
  </si>
  <si>
    <t>231314005.1</t>
  </si>
  <si>
    <t>217185</t>
  </si>
  <si>
    <t>ΞΑΝΘΟΥ ΕΥΑΓΓΕΛΙΑ</t>
  </si>
  <si>
    <t>221270016.1</t>
  </si>
  <si>
    <t>308221</t>
  </si>
  <si>
    <t>ΟΙΚΟΝΟΜΟΥ ΑΝΑΣΤΑΣΙΑ</t>
  </si>
  <si>
    <t>259642014.1</t>
  </si>
  <si>
    <t>189631</t>
  </si>
  <si>
    <t>ΤΣΙΓΚΑ ΓΕΩΡΓΙΑ</t>
  </si>
  <si>
    <t>239665005.1</t>
  </si>
  <si>
    <t>186142</t>
  </si>
  <si>
    <t>ΓΑΛΙΑΤΣΟΣ ΠΑΝΑΓΙΩΤΗΣ</t>
  </si>
  <si>
    <t>ΠΕ07</t>
  </si>
  <si>
    <t>ΠΕΡΙΦΕΡΕΙΑΚΗ ΔΙΕΥΘΥΝΣΗ ΔΥΤΙΚΗΣ ΕΛΛΑΔΑΣ</t>
  </si>
  <si>
    <t>221469016.1</t>
  </si>
  <si>
    <t>220769</t>
  </si>
  <si>
    <t>ΞΥΔΙΑΣ ΧΑΡΑΛΑΜΠΟΣ</t>
  </si>
  <si>
    <t>206483013.1</t>
  </si>
  <si>
    <t>181350</t>
  </si>
  <si>
    <t>ΧΑΡΔΑΛΟΥΠΑ ΙΩΑΝΝΑ</t>
  </si>
  <si>
    <t>222021016.1</t>
  </si>
  <si>
    <t>174955</t>
  </si>
  <si>
    <t>ΒΟΥΛΓΑΡΗ ΒΑΣΙΛΙΚΗ</t>
  </si>
  <si>
    <t>ΠΕ86</t>
  </si>
  <si>
    <t>ΠΕΡΙΦΕΡΕΙΑΚΗ ΔΙΕΥΘΥΝΣΗ ΕΚΠΑΙΔΕΥΣΗΣ ΘΕΣΣΑΛΙΑΣ</t>
  </si>
  <si>
    <t>291780000.1</t>
  </si>
  <si>
    <t>209004</t>
  </si>
  <si>
    <t>ΓΚΑΛΑΦΑΓΚΑΣ ΒΑΣΙΛΕΙΟΣ</t>
  </si>
  <si>
    <t>218715016.1</t>
  </si>
  <si>
    <t>169072</t>
  </si>
  <si>
    <t>ΖΑΧΑΡΗΣ ΚΩΝΣΤΑΝΤΙΝΟΣ</t>
  </si>
  <si>
    <t>294343011.1</t>
  </si>
  <si>
    <t>190866</t>
  </si>
  <si>
    <t>ΚΟΝΤΟΝΑΤΣΙΟΣ ΝΙΚΟΛΑΟΣ</t>
  </si>
  <si>
    <t>209254008.1</t>
  </si>
  <si>
    <t>200817</t>
  </si>
  <si>
    <t>ΚΥΛΑΦΗ ΑΘΑΝΑΣΙΑ</t>
  </si>
  <si>
    <t>221546016.1</t>
  </si>
  <si>
    <t>216150</t>
  </si>
  <si>
    <t>ΜΠΟΥΝΤΟΥΡΗ ΝΙΚΟΛΕΤΑ</t>
  </si>
  <si>
    <t>218444016.1</t>
  </si>
  <si>
    <t>211526</t>
  </si>
  <si>
    <t>ΠΑΠΑΝΙΚΟΛΑΟΥ ΕΥΑΓΓΕΛΙΑ</t>
  </si>
  <si>
    <t>222755016.1</t>
  </si>
  <si>
    <t>206173</t>
  </si>
  <si>
    <t>ΦΩΤΗΣ ΑΠΟΣΤΟΛΟΣ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</si>
</sst>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"/>
  <sheetViews>
    <sheetView tabSelected="1" topLeftCell="A4" workbookViewId="0">
      <selection activeCell="BM1" sqref="BM1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7.9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 t="shared" ref="H5:H14" si="0">I5+AZ5+BQ5</f>
        <v>36.15</v>
      </c>
      <c r="I5" s="14">
        <f t="shared" ref="I5:I14" si="1">MIN(J5+T5+AC5+AJ5+AY5,$I$3)</f>
        <v>18.2</v>
      </c>
      <c r="J5" s="15">
        <f t="shared" ref="J5:J14" si="2">MIN(SUM(K5:S5),$J$3)</f>
        <v>9</v>
      </c>
      <c r="K5" s="15">
        <v>6</v>
      </c>
      <c r="L5" s="15">
        <v>0</v>
      </c>
      <c r="M5" s="15">
        <v>0</v>
      </c>
      <c r="N5" s="15">
        <v>0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4" si="3">MIN(SUM(U5:AB5),$T$3)</f>
        <v>3.7</v>
      </c>
      <c r="U5" s="15">
        <v>0</v>
      </c>
      <c r="V5" s="15">
        <v>2</v>
      </c>
      <c r="W5" s="16">
        <v>1</v>
      </c>
      <c r="X5" s="16">
        <v>0.7</v>
      </c>
      <c r="Y5" s="15">
        <v>0</v>
      </c>
      <c r="Z5" s="16">
        <v>0</v>
      </c>
      <c r="AA5" s="15">
        <v>0</v>
      </c>
      <c r="AB5" s="16">
        <v>0</v>
      </c>
      <c r="AC5" s="16">
        <f t="shared" ref="AC5:AC14" si="4">MIN(SUM(AD5:AI5),$AC$3)</f>
        <v>4</v>
      </c>
      <c r="AD5" s="15">
        <v>3</v>
      </c>
      <c r="AE5" s="15"/>
      <c r="AF5" s="15"/>
      <c r="AG5" s="15"/>
      <c r="AH5" s="15">
        <v>1</v>
      </c>
      <c r="AI5" s="16"/>
      <c r="AJ5" s="14">
        <f t="shared" ref="AJ5:AJ14" si="5">MIN(AK5+AV5,$AJ$3)</f>
        <v>1</v>
      </c>
      <c r="AK5" s="14">
        <f t="shared" ref="AK5:AK14" si="6">MIN(SUM(AL5:AU5),$AK$3)</f>
        <v>1</v>
      </c>
      <c r="AL5" s="15">
        <v>0</v>
      </c>
      <c r="AM5" s="16">
        <v>0</v>
      </c>
      <c r="AN5" s="17">
        <v>0</v>
      </c>
      <c r="AO5" s="14">
        <v>0.25</v>
      </c>
      <c r="AP5" s="17">
        <v>0</v>
      </c>
      <c r="AQ5" s="14">
        <v>0.75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4" si="7">MIN(SUM(AW5:AX5),$AV$3)</f>
        <v>0</v>
      </c>
      <c r="AW5" s="16">
        <v>0</v>
      </c>
      <c r="AX5" s="17">
        <v>0</v>
      </c>
      <c r="AY5" s="16">
        <v>0.5</v>
      </c>
      <c r="AZ5" s="13">
        <f t="shared" ref="AZ5:AZ14" si="8">MIN(BA5+BI5+BJ5,$AZ$3)</f>
        <v>17.95</v>
      </c>
      <c r="BA5" s="14">
        <f t="shared" ref="BA5:BA14" si="9">MIN(BB5+BE5+BF5,$BA$3)</f>
        <v>11.95</v>
      </c>
      <c r="BB5" s="14">
        <f t="shared" ref="BB5:BB14" si="10">MIN(SUM(BC5:BD5),$BB$3)</f>
        <v>7.75</v>
      </c>
      <c r="BC5" s="17">
        <v>7.75</v>
      </c>
      <c r="BD5" s="14">
        <v>0</v>
      </c>
      <c r="BE5" s="16">
        <v>0.2</v>
      </c>
      <c r="BF5" s="15">
        <f t="shared" ref="BF5:BF14" si="11">MIN(SUM(BG5:BH5),$BF$3)</f>
        <v>4</v>
      </c>
      <c r="BG5" s="15">
        <v>2</v>
      </c>
      <c r="BH5" s="15">
        <v>2</v>
      </c>
      <c r="BI5" s="16">
        <v>0</v>
      </c>
      <c r="BJ5" s="13">
        <v>6</v>
      </c>
      <c r="BK5" s="16">
        <v>0</v>
      </c>
      <c r="BL5" s="13">
        <v>0</v>
      </c>
      <c r="BM5" s="14">
        <v>6</v>
      </c>
      <c r="BN5" s="14">
        <v>0</v>
      </c>
      <c r="BO5" s="14">
        <v>0</v>
      </c>
      <c r="BP5" s="13">
        <v>0</v>
      </c>
      <c r="BQ5" s="13"/>
    </row>
    <row r="6" spans="1:69" x14ac:dyDescent="0.25">
      <c r="A6" s="12">
        <v>8</v>
      </c>
      <c r="B6" s="12" t="s">
        <v>158</v>
      </c>
      <c r="C6" s="12" t="s">
        <v>159</v>
      </c>
      <c r="D6" s="12" t="s">
        <v>160</v>
      </c>
      <c r="E6" s="12" t="s">
        <v>136</v>
      </c>
      <c r="F6" s="12" t="s">
        <v>137</v>
      </c>
      <c r="G6" s="12" t="s">
        <v>138</v>
      </c>
      <c r="H6" s="13">
        <f t="shared" si="0"/>
        <v>32.025000000000006</v>
      </c>
      <c r="I6" s="14">
        <f t="shared" si="1"/>
        <v>12.425000000000001</v>
      </c>
      <c r="J6" s="15">
        <f t="shared" si="2"/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0</v>
      </c>
      <c r="W6" s="16">
        <v>1</v>
      </c>
      <c r="X6" s="16">
        <v>1</v>
      </c>
      <c r="Y6" s="15">
        <v>1</v>
      </c>
      <c r="Z6" s="16">
        <v>0</v>
      </c>
      <c r="AA6" s="15">
        <v>1</v>
      </c>
      <c r="AB6" s="16">
        <v>0.5</v>
      </c>
      <c r="AC6" s="16">
        <f t="shared" si="4"/>
        <v>3</v>
      </c>
      <c r="AD6" s="15">
        <v>3</v>
      </c>
      <c r="AE6" s="15"/>
      <c r="AF6" s="15"/>
      <c r="AG6" s="15"/>
      <c r="AH6" s="15"/>
      <c r="AI6" s="16"/>
      <c r="AJ6" s="14">
        <f t="shared" si="5"/>
        <v>1.425</v>
      </c>
      <c r="AK6" s="14">
        <f t="shared" si="6"/>
        <v>1.425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0.375</v>
      </c>
      <c r="AR6" s="17">
        <v>0</v>
      </c>
      <c r="AS6" s="15">
        <v>1</v>
      </c>
      <c r="AT6" s="14">
        <v>0</v>
      </c>
      <c r="AU6" s="17">
        <v>0.05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19.600000000000001</v>
      </c>
      <c r="BA6" s="14">
        <f t="shared" si="9"/>
        <v>13.6</v>
      </c>
      <c r="BB6" s="14">
        <f t="shared" si="10"/>
        <v>9</v>
      </c>
      <c r="BC6" s="17">
        <v>18.25</v>
      </c>
      <c r="BD6" s="14">
        <v>0</v>
      </c>
      <c r="BE6" s="16">
        <v>0.6</v>
      </c>
      <c r="BF6" s="15">
        <f t="shared" si="11"/>
        <v>4</v>
      </c>
      <c r="BG6" s="15">
        <v>2</v>
      </c>
      <c r="BH6" s="15">
        <v>2</v>
      </c>
      <c r="BI6" s="16">
        <v>0</v>
      </c>
      <c r="BJ6" s="13">
        <v>6</v>
      </c>
      <c r="BK6" s="16">
        <v>0</v>
      </c>
      <c r="BL6" s="13">
        <v>0</v>
      </c>
      <c r="BM6" s="14">
        <v>6</v>
      </c>
      <c r="BN6" s="14">
        <v>0</v>
      </c>
      <c r="BO6" s="14">
        <v>0</v>
      </c>
      <c r="BP6" s="13">
        <v>0</v>
      </c>
      <c r="BQ6" s="13"/>
    </row>
    <row r="7" spans="1:69" x14ac:dyDescent="0.25">
      <c r="A7" s="12">
        <v>9</v>
      </c>
      <c r="B7" s="12" t="s">
        <v>161</v>
      </c>
      <c r="C7" s="12" t="s">
        <v>162</v>
      </c>
      <c r="D7" s="12" t="s">
        <v>163</v>
      </c>
      <c r="E7" s="12" t="s">
        <v>136</v>
      </c>
      <c r="F7" s="12" t="s">
        <v>137</v>
      </c>
      <c r="G7" s="12" t="s">
        <v>138</v>
      </c>
      <c r="H7" s="13">
        <f t="shared" si="0"/>
        <v>31.6</v>
      </c>
      <c r="I7" s="14">
        <f t="shared" si="1"/>
        <v>23.6</v>
      </c>
      <c r="J7" s="15">
        <f t="shared" si="2"/>
        <v>10</v>
      </c>
      <c r="K7" s="15">
        <v>6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3.5999999999999996</v>
      </c>
      <c r="U7" s="15">
        <v>0</v>
      </c>
      <c r="V7" s="15">
        <v>2</v>
      </c>
      <c r="W7" s="16">
        <v>0.9</v>
      </c>
      <c r="X7" s="16">
        <v>0.7</v>
      </c>
      <c r="Y7" s="15">
        <v>0</v>
      </c>
      <c r="Z7" s="16">
        <v>0</v>
      </c>
      <c r="AA7" s="15">
        <v>0</v>
      </c>
      <c r="AB7" s="16">
        <v>0</v>
      </c>
      <c r="AC7" s="16">
        <f t="shared" si="4"/>
        <v>4</v>
      </c>
      <c r="AD7" s="15">
        <v>3</v>
      </c>
      <c r="AE7" s="15"/>
      <c r="AF7" s="15"/>
      <c r="AG7" s="15">
        <v>2</v>
      </c>
      <c r="AH7" s="15"/>
      <c r="AI7" s="16"/>
      <c r="AJ7" s="14">
        <f t="shared" si="5"/>
        <v>5</v>
      </c>
      <c r="AK7" s="14">
        <f t="shared" si="6"/>
        <v>3</v>
      </c>
      <c r="AL7" s="15">
        <v>0</v>
      </c>
      <c r="AM7" s="16">
        <v>2</v>
      </c>
      <c r="AN7" s="17">
        <v>0</v>
      </c>
      <c r="AO7" s="14">
        <v>0</v>
      </c>
      <c r="AP7" s="17">
        <v>1</v>
      </c>
      <c r="AQ7" s="14">
        <v>1.25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2</v>
      </c>
      <c r="AW7" s="16">
        <v>0</v>
      </c>
      <c r="AX7" s="17">
        <v>2.25</v>
      </c>
      <c r="AY7" s="16">
        <v>1</v>
      </c>
      <c r="AZ7" s="13">
        <f t="shared" si="8"/>
        <v>8</v>
      </c>
      <c r="BA7" s="14">
        <f t="shared" si="9"/>
        <v>8</v>
      </c>
      <c r="BB7" s="14">
        <f t="shared" si="10"/>
        <v>8</v>
      </c>
      <c r="BC7" s="17">
        <v>8</v>
      </c>
      <c r="BD7" s="14">
        <v>0</v>
      </c>
      <c r="BE7" s="16">
        <v>0</v>
      </c>
      <c r="BF7" s="15">
        <f t="shared" si="11"/>
        <v>0</v>
      </c>
      <c r="BG7" s="15">
        <v>0</v>
      </c>
      <c r="BH7" s="15">
        <v>0</v>
      </c>
      <c r="BI7" s="16">
        <v>0</v>
      </c>
      <c r="BJ7" s="13">
        <v>0</v>
      </c>
      <c r="BK7" s="16">
        <v>0</v>
      </c>
      <c r="BL7" s="13">
        <v>0</v>
      </c>
      <c r="BM7" s="14">
        <v>0</v>
      </c>
      <c r="BN7" s="14">
        <v>0</v>
      </c>
      <c r="BO7" s="14">
        <v>0</v>
      </c>
      <c r="BP7" s="13">
        <v>0</v>
      </c>
      <c r="BQ7" s="13"/>
    </row>
    <row r="8" spans="1:69" x14ac:dyDescent="0.25">
      <c r="A8" s="12">
        <v>10</v>
      </c>
      <c r="B8" s="12" t="s">
        <v>164</v>
      </c>
      <c r="C8" s="12" t="s">
        <v>165</v>
      </c>
      <c r="D8" s="12" t="s">
        <v>166</v>
      </c>
      <c r="E8" s="12" t="s">
        <v>136</v>
      </c>
      <c r="F8" s="12" t="s">
        <v>137</v>
      </c>
      <c r="G8" s="12" t="s">
        <v>138</v>
      </c>
      <c r="H8" s="13">
        <f t="shared" si="0"/>
        <v>29.875</v>
      </c>
      <c r="I8" s="14">
        <f t="shared" si="1"/>
        <v>13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1</v>
      </c>
      <c r="V8" s="15">
        <v>1</v>
      </c>
      <c r="W8" s="16">
        <v>1</v>
      </c>
      <c r="X8" s="16">
        <v>0.7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2</v>
      </c>
      <c r="AD8" s="15"/>
      <c r="AE8" s="15">
        <v>2</v>
      </c>
      <c r="AF8" s="15"/>
      <c r="AG8" s="15"/>
      <c r="AH8" s="15"/>
      <c r="AI8" s="16"/>
      <c r="AJ8" s="14">
        <f t="shared" si="5"/>
        <v>3</v>
      </c>
      <c r="AK8" s="14">
        <f t="shared" si="6"/>
        <v>3</v>
      </c>
      <c r="AL8" s="15">
        <v>0</v>
      </c>
      <c r="AM8" s="16">
        <v>0</v>
      </c>
      <c r="AN8" s="17">
        <v>0</v>
      </c>
      <c r="AO8" s="14">
        <v>0</v>
      </c>
      <c r="AP8" s="17">
        <v>1.75</v>
      </c>
      <c r="AQ8" s="14">
        <v>0.875</v>
      </c>
      <c r="AR8" s="17">
        <v>0</v>
      </c>
      <c r="AS8" s="15">
        <v>1</v>
      </c>
      <c r="AT8" s="14">
        <v>0</v>
      </c>
      <c r="AU8" s="17">
        <v>0.2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16.875</v>
      </c>
      <c r="BA8" s="14">
        <f t="shared" si="9"/>
        <v>14</v>
      </c>
      <c r="BB8" s="14">
        <f t="shared" si="10"/>
        <v>9</v>
      </c>
      <c r="BC8" s="17">
        <v>8</v>
      </c>
      <c r="BD8" s="14">
        <v>1.375</v>
      </c>
      <c r="BE8" s="16">
        <v>4</v>
      </c>
      <c r="BF8" s="15">
        <f t="shared" si="11"/>
        <v>2</v>
      </c>
      <c r="BG8" s="15">
        <v>1</v>
      </c>
      <c r="BH8" s="15">
        <v>1</v>
      </c>
      <c r="BI8" s="16">
        <v>0</v>
      </c>
      <c r="BJ8" s="13">
        <v>2.875</v>
      </c>
      <c r="BK8" s="16">
        <v>0</v>
      </c>
      <c r="BL8" s="13">
        <v>0</v>
      </c>
      <c r="BM8" s="14">
        <v>0</v>
      </c>
      <c r="BN8" s="14">
        <v>1</v>
      </c>
      <c r="BO8" s="14">
        <v>0.75</v>
      </c>
      <c r="BP8" s="13">
        <v>1.125</v>
      </c>
      <c r="BQ8" s="13"/>
    </row>
    <row r="9" spans="1:69" x14ac:dyDescent="0.25">
      <c r="A9" s="12">
        <v>2</v>
      </c>
      <c r="B9" s="12" t="s">
        <v>139</v>
      </c>
      <c r="C9" s="12" t="s">
        <v>140</v>
      </c>
      <c r="D9" s="12" t="s">
        <v>141</v>
      </c>
      <c r="E9" s="12" t="s">
        <v>136</v>
      </c>
      <c r="F9" s="12" t="s">
        <v>137</v>
      </c>
      <c r="G9" s="12" t="s">
        <v>138</v>
      </c>
      <c r="H9" s="13">
        <f t="shared" si="0"/>
        <v>27.6</v>
      </c>
      <c r="I9" s="14">
        <f t="shared" si="1"/>
        <v>9.6</v>
      </c>
      <c r="J9" s="15">
        <f t="shared" si="2"/>
        <v>4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1.6</v>
      </c>
      <c r="U9" s="15">
        <v>1</v>
      </c>
      <c r="V9" s="15">
        <v>0</v>
      </c>
      <c r="W9" s="16">
        <v>0.5</v>
      </c>
      <c r="X9" s="16">
        <v>0.1</v>
      </c>
      <c r="Y9" s="15">
        <v>0</v>
      </c>
      <c r="Z9" s="16">
        <v>0</v>
      </c>
      <c r="AA9" s="15">
        <v>0</v>
      </c>
      <c r="AB9" s="16">
        <v>0</v>
      </c>
      <c r="AC9" s="16">
        <f t="shared" si="4"/>
        <v>0</v>
      </c>
      <c r="AD9" s="15"/>
      <c r="AE9" s="15"/>
      <c r="AF9" s="15"/>
      <c r="AG9" s="15"/>
      <c r="AH9" s="15"/>
      <c r="AI9" s="16"/>
      <c r="AJ9" s="14">
        <f t="shared" si="5"/>
        <v>4</v>
      </c>
      <c r="AK9" s="14">
        <f t="shared" si="6"/>
        <v>2</v>
      </c>
      <c r="AL9" s="15">
        <v>0</v>
      </c>
      <c r="AM9" s="16">
        <v>2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2</v>
      </c>
      <c r="AW9" s="16">
        <v>0</v>
      </c>
      <c r="AX9" s="17">
        <v>2.25</v>
      </c>
      <c r="AY9" s="16">
        <v>0</v>
      </c>
      <c r="AZ9" s="13">
        <f t="shared" si="8"/>
        <v>18</v>
      </c>
      <c r="BA9" s="14">
        <f t="shared" si="9"/>
        <v>12</v>
      </c>
      <c r="BB9" s="14">
        <f t="shared" si="10"/>
        <v>9</v>
      </c>
      <c r="BC9" s="17">
        <v>14.25</v>
      </c>
      <c r="BD9" s="14">
        <v>0</v>
      </c>
      <c r="BE9" s="16">
        <v>0</v>
      </c>
      <c r="BF9" s="15">
        <f t="shared" si="11"/>
        <v>3</v>
      </c>
      <c r="BG9" s="15">
        <v>0</v>
      </c>
      <c r="BH9" s="15">
        <v>3</v>
      </c>
      <c r="BI9" s="16">
        <v>0</v>
      </c>
      <c r="BJ9" s="13">
        <v>6</v>
      </c>
      <c r="BK9" s="16">
        <v>0</v>
      </c>
      <c r="BL9" s="13">
        <v>0</v>
      </c>
      <c r="BM9" s="14">
        <v>4.875</v>
      </c>
      <c r="BN9" s="14">
        <v>1.125</v>
      </c>
      <c r="BO9" s="14">
        <v>0</v>
      </c>
      <c r="BP9" s="13">
        <v>0</v>
      </c>
      <c r="BQ9" s="13"/>
    </row>
    <row r="10" spans="1:69" x14ac:dyDescent="0.25">
      <c r="A10" s="12">
        <v>5</v>
      </c>
      <c r="B10" s="12" t="s">
        <v>149</v>
      </c>
      <c r="C10" s="12" t="s">
        <v>150</v>
      </c>
      <c r="D10" s="12" t="s">
        <v>151</v>
      </c>
      <c r="E10" s="12" t="s">
        <v>136</v>
      </c>
      <c r="F10" s="12" t="s">
        <v>137</v>
      </c>
      <c r="G10" s="12" t="s">
        <v>138</v>
      </c>
      <c r="H10" s="13">
        <f t="shared" si="0"/>
        <v>23.4375</v>
      </c>
      <c r="I10" s="14">
        <f t="shared" si="1"/>
        <v>16</v>
      </c>
      <c r="J10" s="15">
        <f t="shared" si="2"/>
        <v>13</v>
      </c>
      <c r="K10" s="15">
        <v>6</v>
      </c>
      <c r="L10" s="15">
        <v>0</v>
      </c>
      <c r="M10" s="15">
        <v>4</v>
      </c>
      <c r="N10" s="15">
        <v>3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0</v>
      </c>
      <c r="U10" s="15"/>
      <c r="V10" s="15"/>
      <c r="W10" s="16"/>
      <c r="X10" s="16"/>
      <c r="Y10" s="15"/>
      <c r="Z10" s="16"/>
      <c r="AA10" s="15"/>
      <c r="AB10" s="16"/>
      <c r="AC10" s="16">
        <f t="shared" si="4"/>
        <v>3</v>
      </c>
      <c r="AD10" s="15">
        <v>3</v>
      </c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7.4375</v>
      </c>
      <c r="BA10" s="14">
        <f t="shared" si="9"/>
        <v>7.25</v>
      </c>
      <c r="BB10" s="14">
        <f t="shared" si="10"/>
        <v>6.25</v>
      </c>
      <c r="BC10" s="17">
        <v>4.25</v>
      </c>
      <c r="BD10" s="14">
        <v>2</v>
      </c>
      <c r="BE10" s="16">
        <v>0</v>
      </c>
      <c r="BF10" s="15">
        <f t="shared" si="11"/>
        <v>1</v>
      </c>
      <c r="BG10" s="15">
        <v>0</v>
      </c>
      <c r="BH10" s="15">
        <v>1</v>
      </c>
      <c r="BI10" s="16">
        <v>0</v>
      </c>
      <c r="BJ10" s="13">
        <v>0.1875</v>
      </c>
      <c r="BK10" s="16">
        <v>0</v>
      </c>
      <c r="BL10" s="13">
        <v>0</v>
      </c>
      <c r="BM10" s="14">
        <v>0</v>
      </c>
      <c r="BN10" s="14">
        <v>0</v>
      </c>
      <c r="BO10" s="14">
        <v>0</v>
      </c>
      <c r="BP10" s="13">
        <v>0.1875</v>
      </c>
      <c r="BQ10" s="13"/>
    </row>
    <row r="11" spans="1:69" x14ac:dyDescent="0.25">
      <c r="A11" s="12">
        <v>3</v>
      </c>
      <c r="B11" s="12" t="s">
        <v>142</v>
      </c>
      <c r="C11" s="12" t="s">
        <v>143</v>
      </c>
      <c r="D11" s="12" t="s">
        <v>144</v>
      </c>
      <c r="E11" s="12" t="s">
        <v>136</v>
      </c>
      <c r="F11" s="12" t="s">
        <v>137</v>
      </c>
      <c r="G11" s="12" t="s">
        <v>138</v>
      </c>
      <c r="H11" s="13">
        <f t="shared" si="0"/>
        <v>17.0625</v>
      </c>
      <c r="I11" s="14">
        <f t="shared" si="1"/>
        <v>4.5</v>
      </c>
      <c r="J11" s="15">
        <f t="shared" si="2"/>
        <v>4</v>
      </c>
      <c r="K11" s="15">
        <v>0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0</v>
      </c>
      <c r="U11" s="15"/>
      <c r="V11" s="15"/>
      <c r="W11" s="16"/>
      <c r="X11" s="16"/>
      <c r="Y11" s="15"/>
      <c r="Z11" s="16"/>
      <c r="AA11" s="15"/>
      <c r="AB11" s="16"/>
      <c r="AC11" s="16">
        <f t="shared" si="4"/>
        <v>0.5</v>
      </c>
      <c r="AD11" s="15"/>
      <c r="AE11" s="15"/>
      <c r="AF11" s="15"/>
      <c r="AG11" s="15"/>
      <c r="AH11" s="15"/>
      <c r="AI11" s="16">
        <v>0.5</v>
      </c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12.5625</v>
      </c>
      <c r="BA11" s="14">
        <f t="shared" si="9"/>
        <v>10</v>
      </c>
      <c r="BB11" s="14">
        <f t="shared" si="10"/>
        <v>9</v>
      </c>
      <c r="BC11" s="17">
        <v>13.25</v>
      </c>
      <c r="BD11" s="14">
        <v>0</v>
      </c>
      <c r="BE11" s="16">
        <v>0</v>
      </c>
      <c r="BF11" s="15">
        <f t="shared" si="11"/>
        <v>1</v>
      </c>
      <c r="BG11" s="15">
        <v>0</v>
      </c>
      <c r="BH11" s="15">
        <v>1</v>
      </c>
      <c r="BI11" s="16">
        <v>0</v>
      </c>
      <c r="BJ11" s="13">
        <v>2.5625</v>
      </c>
      <c r="BK11" s="16">
        <v>0</v>
      </c>
      <c r="BL11" s="13">
        <v>0</v>
      </c>
      <c r="BM11" s="14">
        <v>1.125</v>
      </c>
      <c r="BN11" s="14">
        <v>1.375</v>
      </c>
      <c r="BO11" s="14">
        <v>0</v>
      </c>
      <c r="BP11" s="13">
        <v>6.25E-2</v>
      </c>
      <c r="BQ11" s="13"/>
    </row>
    <row r="12" spans="1:69" x14ac:dyDescent="0.25">
      <c r="A12" s="12">
        <v>6</v>
      </c>
      <c r="B12" s="12" t="s">
        <v>152</v>
      </c>
      <c r="C12" s="12" t="s">
        <v>153</v>
      </c>
      <c r="D12" s="12" t="s">
        <v>154</v>
      </c>
      <c r="E12" s="12" t="s">
        <v>136</v>
      </c>
      <c r="F12" s="12" t="s">
        <v>137</v>
      </c>
      <c r="G12" s="12" t="s">
        <v>138</v>
      </c>
      <c r="H12" s="13">
        <f t="shared" si="0"/>
        <v>15</v>
      </c>
      <c r="I12" s="14">
        <f t="shared" si="1"/>
        <v>13</v>
      </c>
      <c r="J12" s="15">
        <f t="shared" si="2"/>
        <v>7</v>
      </c>
      <c r="K12" s="15">
        <v>0</v>
      </c>
      <c r="L12" s="15">
        <v>0</v>
      </c>
      <c r="M12" s="15">
        <v>4</v>
      </c>
      <c r="N12" s="15">
        <v>3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0</v>
      </c>
      <c r="V12" s="15">
        <v>1</v>
      </c>
      <c r="W12" s="16">
        <v>1</v>
      </c>
      <c r="X12" s="16">
        <v>0</v>
      </c>
      <c r="Y12" s="15">
        <v>1</v>
      </c>
      <c r="Z12" s="16">
        <v>0</v>
      </c>
      <c r="AA12" s="15">
        <v>1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2</v>
      </c>
      <c r="AK12" s="14">
        <f t="shared" si="6"/>
        <v>0</v>
      </c>
      <c r="AL12" s="15">
        <v>0</v>
      </c>
      <c r="AM12" s="16">
        <v>0</v>
      </c>
      <c r="AN12" s="17">
        <v>0</v>
      </c>
      <c r="AO12" s="14">
        <v>0</v>
      </c>
      <c r="AP12" s="17">
        <v>0</v>
      </c>
      <c r="AQ12" s="14">
        <v>0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2</v>
      </c>
      <c r="AW12" s="16">
        <v>2.5</v>
      </c>
      <c r="AX12" s="17">
        <v>2.5</v>
      </c>
      <c r="AY12" s="16">
        <v>0</v>
      </c>
      <c r="AZ12" s="13">
        <f t="shared" si="8"/>
        <v>2</v>
      </c>
      <c r="BA12" s="14">
        <f t="shared" si="9"/>
        <v>2</v>
      </c>
      <c r="BB12" s="14">
        <f t="shared" si="10"/>
        <v>0</v>
      </c>
      <c r="BC12" s="17"/>
      <c r="BD12" s="14"/>
      <c r="BE12" s="16">
        <v>0</v>
      </c>
      <c r="BF12" s="15">
        <f t="shared" si="11"/>
        <v>2</v>
      </c>
      <c r="BG12" s="15">
        <v>0</v>
      </c>
      <c r="BH12" s="15">
        <v>2</v>
      </c>
      <c r="BI12" s="16"/>
      <c r="BJ12" s="13"/>
      <c r="BK12" s="16"/>
      <c r="BL12" s="13"/>
      <c r="BM12" s="14"/>
      <c r="BN12" s="14"/>
      <c r="BO12" s="14"/>
      <c r="BP12" s="13"/>
      <c r="BQ12" s="13"/>
    </row>
    <row r="13" spans="1:69" x14ac:dyDescent="0.25">
      <c r="A13" s="12">
        <v>4</v>
      </c>
      <c r="B13" s="12" t="s">
        <v>145</v>
      </c>
      <c r="C13" s="12" t="s">
        <v>146</v>
      </c>
      <c r="D13" s="12" t="s">
        <v>147</v>
      </c>
      <c r="E13" s="12" t="s">
        <v>148</v>
      </c>
      <c r="F13" s="12" t="s">
        <v>137</v>
      </c>
      <c r="G13" s="12" t="s">
        <v>138</v>
      </c>
      <c r="H13" s="13">
        <f t="shared" si="0"/>
        <v>33.424999999999997</v>
      </c>
      <c r="I13" s="14">
        <f t="shared" si="1"/>
        <v>15.5</v>
      </c>
      <c r="J13" s="15">
        <f t="shared" si="2"/>
        <v>7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3</v>
      </c>
      <c r="Q13" s="15">
        <v>0</v>
      </c>
      <c r="R13" s="15">
        <v>0</v>
      </c>
      <c r="S13" s="15">
        <v>0</v>
      </c>
      <c r="T13" s="16">
        <f t="shared" si="3"/>
        <v>4</v>
      </c>
      <c r="U13" s="15">
        <v>0</v>
      </c>
      <c r="V13" s="15">
        <v>2</v>
      </c>
      <c r="W13" s="16">
        <v>1</v>
      </c>
      <c r="X13" s="16">
        <v>1</v>
      </c>
      <c r="Y13" s="15">
        <v>0</v>
      </c>
      <c r="Z13" s="16">
        <v>0</v>
      </c>
      <c r="AA13" s="15">
        <v>0</v>
      </c>
      <c r="AB13" s="16">
        <v>0</v>
      </c>
      <c r="AC13" s="16">
        <f t="shared" si="4"/>
        <v>4</v>
      </c>
      <c r="AD13" s="15">
        <v>3</v>
      </c>
      <c r="AE13" s="15"/>
      <c r="AF13" s="15"/>
      <c r="AG13" s="15"/>
      <c r="AH13" s="15">
        <v>1</v>
      </c>
      <c r="AI13" s="16"/>
      <c r="AJ13" s="14">
        <f t="shared" si="5"/>
        <v>0.5</v>
      </c>
      <c r="AK13" s="14">
        <f t="shared" si="6"/>
        <v>0.5</v>
      </c>
      <c r="AL13" s="15">
        <v>0</v>
      </c>
      <c r="AM13" s="16">
        <v>0</v>
      </c>
      <c r="AN13" s="17">
        <v>0</v>
      </c>
      <c r="AO13" s="14">
        <v>0</v>
      </c>
      <c r="AP13" s="17">
        <v>0</v>
      </c>
      <c r="AQ13" s="14">
        <v>0.5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0</v>
      </c>
      <c r="AW13" s="16">
        <v>0</v>
      </c>
      <c r="AX13" s="17">
        <v>0</v>
      </c>
      <c r="AY13" s="16">
        <v>0</v>
      </c>
      <c r="AZ13" s="13">
        <f t="shared" si="8"/>
        <v>17.925000000000001</v>
      </c>
      <c r="BA13" s="14">
        <f t="shared" si="9"/>
        <v>9.3000000000000007</v>
      </c>
      <c r="BB13" s="14">
        <f t="shared" si="10"/>
        <v>9</v>
      </c>
      <c r="BC13" s="17">
        <v>11.5</v>
      </c>
      <c r="BD13" s="14">
        <v>0</v>
      </c>
      <c r="BE13" s="16">
        <v>0.3</v>
      </c>
      <c r="BF13" s="15">
        <f t="shared" si="11"/>
        <v>0</v>
      </c>
      <c r="BG13" s="15">
        <v>0</v>
      </c>
      <c r="BH13" s="15">
        <v>0</v>
      </c>
      <c r="BI13" s="16">
        <v>0</v>
      </c>
      <c r="BJ13" s="13">
        <v>8.625</v>
      </c>
      <c r="BK13" s="16">
        <v>0</v>
      </c>
      <c r="BL13" s="13">
        <v>0</v>
      </c>
      <c r="BM13" s="14">
        <v>6</v>
      </c>
      <c r="BN13" s="14">
        <v>0</v>
      </c>
      <c r="BO13" s="14">
        <v>2.625</v>
      </c>
      <c r="BP13" s="13">
        <v>0</v>
      </c>
      <c r="BQ13" s="13"/>
    </row>
    <row r="14" spans="1:69" x14ac:dyDescent="0.25">
      <c r="A14" s="12">
        <v>7</v>
      </c>
      <c r="B14" s="12" t="s">
        <v>155</v>
      </c>
      <c r="C14" s="12" t="s">
        <v>156</v>
      </c>
      <c r="D14" s="12" t="s">
        <v>157</v>
      </c>
      <c r="E14" s="12" t="s">
        <v>148</v>
      </c>
      <c r="F14" s="12" t="s">
        <v>137</v>
      </c>
      <c r="G14" s="12" t="s">
        <v>138</v>
      </c>
      <c r="H14" s="13">
        <f t="shared" si="0"/>
        <v>23.074999999999999</v>
      </c>
      <c r="I14" s="14">
        <f t="shared" si="1"/>
        <v>10.7</v>
      </c>
      <c r="J14" s="15">
        <f t="shared" si="2"/>
        <v>4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3</v>
      </c>
      <c r="Q14" s="15">
        <v>0</v>
      </c>
      <c r="R14" s="15">
        <v>0</v>
      </c>
      <c r="S14" s="15">
        <v>1</v>
      </c>
      <c r="T14" s="16">
        <f t="shared" si="3"/>
        <v>3.7</v>
      </c>
      <c r="U14" s="15">
        <v>0</v>
      </c>
      <c r="V14" s="15">
        <v>2</v>
      </c>
      <c r="W14" s="16">
        <v>1</v>
      </c>
      <c r="X14" s="16">
        <v>0.2</v>
      </c>
      <c r="Y14" s="15">
        <v>0</v>
      </c>
      <c r="Z14" s="16">
        <v>0</v>
      </c>
      <c r="AA14" s="15">
        <v>0</v>
      </c>
      <c r="AB14" s="16">
        <v>0.5</v>
      </c>
      <c r="AC14" s="16">
        <f t="shared" si="4"/>
        <v>3</v>
      </c>
      <c r="AD14" s="15">
        <v>3</v>
      </c>
      <c r="AE14" s="15"/>
      <c r="AF14" s="15"/>
      <c r="AG14" s="15"/>
      <c r="AH14" s="15"/>
      <c r="AI14" s="16"/>
      <c r="AJ14" s="14">
        <f t="shared" si="5"/>
        <v>0</v>
      </c>
      <c r="AK14" s="14">
        <f t="shared" si="6"/>
        <v>0</v>
      </c>
      <c r="AL14" s="15">
        <v>0</v>
      </c>
      <c r="AM14" s="16">
        <v>0</v>
      </c>
      <c r="AN14" s="17">
        <v>0</v>
      </c>
      <c r="AO14" s="14">
        <v>0</v>
      </c>
      <c r="AP14" s="17">
        <v>0</v>
      </c>
      <c r="AQ14" s="14">
        <v>0</v>
      </c>
      <c r="AR14" s="17">
        <v>0</v>
      </c>
      <c r="AS14" s="15">
        <v>0</v>
      </c>
      <c r="AT14" s="14">
        <v>0</v>
      </c>
      <c r="AU14" s="17">
        <v>0</v>
      </c>
      <c r="AV14" s="17">
        <f t="shared" si="7"/>
        <v>0</v>
      </c>
      <c r="AW14" s="16">
        <v>0</v>
      </c>
      <c r="AX14" s="17">
        <v>0</v>
      </c>
      <c r="AY14" s="16">
        <v>0</v>
      </c>
      <c r="AZ14" s="13">
        <f t="shared" si="8"/>
        <v>12.375</v>
      </c>
      <c r="BA14" s="14">
        <f t="shared" si="9"/>
        <v>12</v>
      </c>
      <c r="BB14" s="14">
        <f t="shared" si="10"/>
        <v>9</v>
      </c>
      <c r="BC14" s="17">
        <v>20.25</v>
      </c>
      <c r="BD14" s="14">
        <v>0</v>
      </c>
      <c r="BE14" s="16">
        <v>0</v>
      </c>
      <c r="BF14" s="15">
        <f t="shared" si="11"/>
        <v>3</v>
      </c>
      <c r="BG14" s="15">
        <v>0</v>
      </c>
      <c r="BH14" s="15">
        <v>3</v>
      </c>
      <c r="BI14" s="16">
        <v>0</v>
      </c>
      <c r="BJ14" s="13">
        <v>0.375</v>
      </c>
      <c r="BK14" s="16">
        <v>0</v>
      </c>
      <c r="BL14" s="13">
        <v>0</v>
      </c>
      <c r="BM14" s="14">
        <v>0</v>
      </c>
      <c r="BN14" s="14">
        <v>0</v>
      </c>
      <c r="BO14" s="14">
        <v>0.375</v>
      </c>
      <c r="BP14" s="13">
        <v>0</v>
      </c>
      <c r="BQ14" s="13"/>
    </row>
  </sheetData>
  <autoFilter ref="A1:BQ1">
    <sortState ref="A8:BQ14">
      <sortCondition ref="E1"/>
    </sortState>
  </autoFilter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"/>
  <sheetViews>
    <sheetView topLeftCell="D1" workbookViewId="0">
      <selection activeCell="BM1" sqref="A1:XFD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7.9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3</v>
      </c>
      <c r="B5" s="12" t="s">
        <v>175</v>
      </c>
      <c r="C5" s="12" t="s">
        <v>176</v>
      </c>
      <c r="D5" s="12" t="s">
        <v>177</v>
      </c>
      <c r="E5" s="12" t="s">
        <v>170</v>
      </c>
      <c r="F5" s="12" t="s">
        <v>137</v>
      </c>
      <c r="G5" s="12" t="s">
        <v>171</v>
      </c>
      <c r="H5" s="13">
        <f>I5+AZ5+BQ5</f>
        <v>30.375</v>
      </c>
      <c r="I5" s="14">
        <f>MIN(J5+T5+AC5+AJ5+AY5,$I$3)</f>
        <v>14</v>
      </c>
      <c r="J5" s="15">
        <f>MIN(SUM(K5:S5),$J$3)</f>
        <v>4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1</v>
      </c>
      <c r="W5" s="16">
        <v>1</v>
      </c>
      <c r="X5" s="16">
        <v>1</v>
      </c>
      <c r="Y5" s="15">
        <v>1</v>
      </c>
      <c r="Z5" s="16">
        <v>0</v>
      </c>
      <c r="AA5" s="15">
        <v>1</v>
      </c>
      <c r="AB5" s="16">
        <v>0.5</v>
      </c>
      <c r="AC5" s="16">
        <f>MIN(SUM(AD5:AI5),$AC$3)</f>
        <v>3</v>
      </c>
      <c r="AD5" s="15">
        <v>3</v>
      </c>
      <c r="AE5" s="15"/>
      <c r="AF5" s="15"/>
      <c r="AG5" s="15"/>
      <c r="AH5" s="15"/>
      <c r="AI5" s="16"/>
      <c r="AJ5" s="14">
        <f>MIN(AK5+AV5,$AJ$3)</f>
        <v>3</v>
      </c>
      <c r="AK5" s="14">
        <f>MIN(SUM(AL5:AU5),$AK$3)</f>
        <v>3</v>
      </c>
      <c r="AL5" s="15">
        <v>0</v>
      </c>
      <c r="AM5" s="16">
        <v>0</v>
      </c>
      <c r="AN5" s="17">
        <v>1.5</v>
      </c>
      <c r="AO5" s="14">
        <v>0</v>
      </c>
      <c r="AP5" s="17">
        <v>0.5</v>
      </c>
      <c r="AQ5" s="14">
        <v>2.75</v>
      </c>
      <c r="AR5" s="17">
        <v>0</v>
      </c>
      <c r="AS5" s="15">
        <v>0</v>
      </c>
      <c r="AT5" s="14">
        <v>0</v>
      </c>
      <c r="AU5" s="17">
        <v>0.1</v>
      </c>
      <c r="AV5" s="17">
        <f>MIN(SUM(AW5:AX5),$AV$3)</f>
        <v>0</v>
      </c>
      <c r="AW5" s="16">
        <v>0</v>
      </c>
      <c r="AX5" s="17">
        <v>0</v>
      </c>
      <c r="AY5" s="16">
        <v>0</v>
      </c>
      <c r="AZ5" s="13">
        <f>MIN(BA5+BI5+BJ5,$AZ$3)</f>
        <v>16.375</v>
      </c>
      <c r="BA5" s="14">
        <f>MIN(BB5+BE5+BF5,$BA$3)</f>
        <v>14</v>
      </c>
      <c r="BB5" s="14">
        <f>MIN(SUM(BC5:BD5),$BB$3)</f>
        <v>9</v>
      </c>
      <c r="BC5" s="17">
        <v>15.75</v>
      </c>
      <c r="BD5" s="14">
        <v>5.5</v>
      </c>
      <c r="BE5" s="16">
        <v>5</v>
      </c>
      <c r="BF5" s="15">
        <f>MIN(SUM(BG5:BH5),$BF$3)</f>
        <v>4</v>
      </c>
      <c r="BG5" s="15">
        <v>2</v>
      </c>
      <c r="BH5" s="15">
        <v>3</v>
      </c>
      <c r="BI5" s="16">
        <v>0</v>
      </c>
      <c r="BJ5" s="13">
        <v>2.375</v>
      </c>
      <c r="BK5" s="16">
        <v>0</v>
      </c>
      <c r="BL5" s="13">
        <v>0</v>
      </c>
      <c r="BM5" s="14">
        <v>0</v>
      </c>
      <c r="BN5" s="14">
        <v>0.125</v>
      </c>
      <c r="BO5" s="14">
        <v>1.75</v>
      </c>
      <c r="BP5" s="13">
        <v>0.5</v>
      </c>
      <c r="BQ5" s="13"/>
    </row>
    <row r="6" spans="1:69" x14ac:dyDescent="0.25">
      <c r="A6" s="12">
        <v>2</v>
      </c>
      <c r="B6" s="12" t="s">
        <v>172</v>
      </c>
      <c r="C6" s="12" t="s">
        <v>173</v>
      </c>
      <c r="D6" s="12" t="s">
        <v>174</v>
      </c>
      <c r="E6" s="12" t="s">
        <v>170</v>
      </c>
      <c r="F6" s="12" t="s">
        <v>137</v>
      </c>
      <c r="G6" s="12" t="s">
        <v>171</v>
      </c>
      <c r="H6" s="13">
        <f>I6+AZ6+BQ6</f>
        <v>18.375</v>
      </c>
      <c r="I6" s="14">
        <f>MIN(J6+T6+AC6+AJ6+AY6,$I$3)</f>
        <v>7.1</v>
      </c>
      <c r="J6" s="15">
        <f>MIN(SUM(K6:S6),$J$3)</f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2.6</v>
      </c>
      <c r="U6" s="15">
        <v>0</v>
      </c>
      <c r="V6" s="15">
        <v>0</v>
      </c>
      <c r="W6" s="16">
        <v>1</v>
      </c>
      <c r="X6" s="16">
        <v>0.1</v>
      </c>
      <c r="Y6" s="15">
        <v>0</v>
      </c>
      <c r="Z6" s="16">
        <v>0</v>
      </c>
      <c r="AA6" s="15">
        <v>1</v>
      </c>
      <c r="AB6" s="16">
        <v>0.5</v>
      </c>
      <c r="AC6" s="16">
        <f>MIN(SUM(AD6:AI6),$AC$3)</f>
        <v>0</v>
      </c>
      <c r="AD6" s="15"/>
      <c r="AE6" s="15"/>
      <c r="AF6" s="15"/>
      <c r="AG6" s="15"/>
      <c r="AH6" s="15"/>
      <c r="AI6" s="16"/>
      <c r="AJ6" s="14">
        <f>MIN(AK6+AV6,$AJ$3)</f>
        <v>0.5</v>
      </c>
      <c r="AK6" s="14">
        <f>MIN(SUM(AL6:AU6),$AK$3)</f>
        <v>0.5</v>
      </c>
      <c r="AL6" s="15">
        <v>0</v>
      </c>
      <c r="AM6" s="16">
        <v>0</v>
      </c>
      <c r="AN6" s="17">
        <v>0</v>
      </c>
      <c r="AO6" s="14">
        <v>0</v>
      </c>
      <c r="AP6" s="17">
        <v>0.5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11.275</v>
      </c>
      <c r="BA6" s="14">
        <f>MIN(BB6+BE6+BF6,$BA$3)</f>
        <v>10.9</v>
      </c>
      <c r="BB6" s="14">
        <f>MIN(SUM(BC6:BD6),$BB$3)</f>
        <v>9</v>
      </c>
      <c r="BC6" s="17">
        <v>12</v>
      </c>
      <c r="BD6" s="14">
        <v>0</v>
      </c>
      <c r="BE6" s="16">
        <v>0.9</v>
      </c>
      <c r="BF6" s="15">
        <f>MIN(SUM(BG6:BH6),$BF$3)</f>
        <v>1</v>
      </c>
      <c r="BG6" s="15">
        <v>0</v>
      </c>
      <c r="BH6" s="15">
        <v>1</v>
      </c>
      <c r="BI6" s="16">
        <v>0</v>
      </c>
      <c r="BJ6" s="13">
        <v>0.375</v>
      </c>
      <c r="BK6" s="16">
        <v>0</v>
      </c>
      <c r="BL6" s="13">
        <v>0</v>
      </c>
      <c r="BM6" s="14">
        <v>0</v>
      </c>
      <c r="BN6" s="14">
        <v>0</v>
      </c>
      <c r="BO6" s="14">
        <v>0.375</v>
      </c>
      <c r="BP6" s="13">
        <v>0</v>
      </c>
      <c r="BQ6" s="13"/>
    </row>
    <row r="7" spans="1:69" x14ac:dyDescent="0.25">
      <c r="A7" s="12">
        <v>1</v>
      </c>
      <c r="B7" s="12" t="s">
        <v>167</v>
      </c>
      <c r="C7" s="12" t="s">
        <v>168</v>
      </c>
      <c r="D7" s="12" t="s">
        <v>169</v>
      </c>
      <c r="E7" s="12" t="s">
        <v>170</v>
      </c>
      <c r="F7" s="12" t="s">
        <v>137</v>
      </c>
      <c r="G7" s="12" t="s">
        <v>171</v>
      </c>
      <c r="H7" s="13">
        <f>I7+AZ7+BQ7</f>
        <v>3</v>
      </c>
      <c r="I7" s="14">
        <f>MIN(J7+T7+AC7+AJ7+AY7,$I$3)</f>
        <v>0</v>
      </c>
      <c r="J7" s="15">
        <f>MIN(SUM(K7:S7),$J$3)</f>
        <v>0</v>
      </c>
      <c r="K7" s="15"/>
      <c r="L7" s="15"/>
      <c r="M7" s="15"/>
      <c r="N7" s="15"/>
      <c r="O7" s="15"/>
      <c r="P7" s="15"/>
      <c r="Q7" s="15"/>
      <c r="R7" s="15"/>
      <c r="S7" s="15"/>
      <c r="T7" s="16">
        <f>MIN(SUM(U7:AB7),$T$3)</f>
        <v>0</v>
      </c>
      <c r="U7" s="15">
        <v>0</v>
      </c>
      <c r="V7" s="15">
        <v>0</v>
      </c>
      <c r="W7" s="16">
        <v>0</v>
      </c>
      <c r="X7" s="16">
        <v>0</v>
      </c>
      <c r="Y7" s="15">
        <v>0</v>
      </c>
      <c r="Z7" s="16">
        <v>0</v>
      </c>
      <c r="AA7" s="15">
        <v>0</v>
      </c>
      <c r="AB7" s="16">
        <v>0</v>
      </c>
      <c r="AC7" s="16">
        <f>MIN(SUM(AD7:AI7),$AC$3)</f>
        <v>0</v>
      </c>
      <c r="AD7" s="15"/>
      <c r="AE7" s="15"/>
      <c r="AF7" s="15"/>
      <c r="AG7" s="15"/>
      <c r="AH7" s="15"/>
      <c r="AI7" s="16"/>
      <c r="AJ7" s="14">
        <f>MIN(AK7+AV7,$AJ$3)</f>
        <v>0</v>
      </c>
      <c r="AK7" s="14">
        <f>MIN(SUM(AL7:AU7),$AK$3)</f>
        <v>0</v>
      </c>
      <c r="AL7" s="15"/>
      <c r="AM7" s="16"/>
      <c r="AN7" s="17"/>
      <c r="AO7" s="14"/>
      <c r="AP7" s="17"/>
      <c r="AQ7" s="14"/>
      <c r="AR7" s="17"/>
      <c r="AS7" s="15"/>
      <c r="AT7" s="14"/>
      <c r="AU7" s="17"/>
      <c r="AV7" s="17">
        <f>MIN(SUM(AW7:AX7),$AV$3)</f>
        <v>0</v>
      </c>
      <c r="AW7" s="16"/>
      <c r="AX7" s="17"/>
      <c r="AY7" s="16"/>
      <c r="AZ7" s="13">
        <f>MIN(BA7+BI7+BJ7,$AZ$3)</f>
        <v>3</v>
      </c>
      <c r="BA7" s="14">
        <f>MIN(BB7+BE7+BF7,$BA$3)</f>
        <v>2.25</v>
      </c>
      <c r="BB7" s="14">
        <f>MIN(SUM(BC7:BD7),$BB$3)</f>
        <v>2.25</v>
      </c>
      <c r="BC7" s="17">
        <v>1.5</v>
      </c>
      <c r="BD7" s="14">
        <v>0.75</v>
      </c>
      <c r="BE7" s="16"/>
      <c r="BF7" s="15">
        <f>MIN(SUM(BG7:BH7),$BF$3)</f>
        <v>0</v>
      </c>
      <c r="BG7" s="15"/>
      <c r="BH7" s="15"/>
      <c r="BI7" s="16">
        <v>0</v>
      </c>
      <c r="BJ7" s="13">
        <v>0.75</v>
      </c>
      <c r="BK7" s="16">
        <v>0</v>
      </c>
      <c r="BL7" s="13">
        <v>0</v>
      </c>
      <c r="BM7" s="14">
        <v>0</v>
      </c>
      <c r="BN7" s="14">
        <v>0</v>
      </c>
      <c r="BO7" s="14">
        <v>0.75</v>
      </c>
      <c r="BP7" s="13">
        <v>0</v>
      </c>
      <c r="BQ7" s="13"/>
    </row>
  </sheetData>
  <autoFilter ref="A1:BQ1">
    <sortState ref="A7:BQ8">
      <sortCondition descending="1" ref="H1"/>
    </sortState>
  </autoFilter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"/>
  <sheetViews>
    <sheetView workbookViewId="0">
      <selection activeCell="AI9" sqref="AI9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7.9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3</v>
      </c>
      <c r="B5" s="12" t="s">
        <v>186</v>
      </c>
      <c r="C5" s="12" t="s">
        <v>187</v>
      </c>
      <c r="D5" s="12" t="s">
        <v>188</v>
      </c>
      <c r="E5" s="12" t="s">
        <v>181</v>
      </c>
      <c r="F5" s="12" t="s">
        <v>137</v>
      </c>
      <c r="G5" s="12" t="s">
        <v>182</v>
      </c>
      <c r="H5" s="13">
        <f t="shared" ref="H5:H12" si="0">I5+AZ5+BQ5</f>
        <v>50</v>
      </c>
      <c r="I5" s="14">
        <f t="shared" ref="I5:I12" si="1">MIN(J5+T5+AC5+AJ5+AY5,$I$3)</f>
        <v>27</v>
      </c>
      <c r="J5" s="15">
        <f t="shared" ref="J5:J12" si="2">MIN(SUM(K5:S5),$J$3)</f>
        <v>13</v>
      </c>
      <c r="K5" s="15">
        <v>6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12" si="3">MIN(SUM(U5:AB5),$T$3)</f>
        <v>4</v>
      </c>
      <c r="U5" s="15">
        <v>0</v>
      </c>
      <c r="V5" s="15">
        <v>0</v>
      </c>
      <c r="W5" s="16">
        <v>1</v>
      </c>
      <c r="X5" s="16">
        <v>1</v>
      </c>
      <c r="Y5" s="15">
        <v>0</v>
      </c>
      <c r="Z5" s="16">
        <v>1</v>
      </c>
      <c r="AA5" s="15">
        <v>1</v>
      </c>
      <c r="AB5" s="16">
        <v>0</v>
      </c>
      <c r="AC5" s="16">
        <f t="shared" ref="AC5:AC12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2" si="5">MIN(AK5+AV5,$AJ$3)</f>
        <v>5</v>
      </c>
      <c r="AK5" s="14">
        <f t="shared" ref="AK5:AK12" si="6">MIN(SUM(AL5:AU5),$AK$3)</f>
        <v>3</v>
      </c>
      <c r="AL5" s="15">
        <v>0</v>
      </c>
      <c r="AM5" s="16">
        <v>0.5</v>
      </c>
      <c r="AN5" s="17">
        <v>1.25</v>
      </c>
      <c r="AO5" s="14">
        <v>0</v>
      </c>
      <c r="AP5" s="17">
        <v>0.75</v>
      </c>
      <c r="AQ5" s="14">
        <v>1.375</v>
      </c>
      <c r="AR5" s="17">
        <v>0.75</v>
      </c>
      <c r="AS5" s="15">
        <v>1</v>
      </c>
      <c r="AT5" s="14">
        <v>0</v>
      </c>
      <c r="AU5" s="17">
        <v>0</v>
      </c>
      <c r="AV5" s="17">
        <f t="shared" ref="AV5:AV12" si="7">MIN(SUM(AW5:AX5),$AV$3)</f>
        <v>2</v>
      </c>
      <c r="AW5" s="16">
        <v>2.5</v>
      </c>
      <c r="AX5" s="17">
        <v>0.75</v>
      </c>
      <c r="AY5" s="16">
        <v>2</v>
      </c>
      <c r="AZ5" s="13">
        <f t="shared" ref="AZ5:AZ12" si="8">MIN(BA5+BI5+BJ5,$AZ$3)</f>
        <v>23</v>
      </c>
      <c r="BA5" s="14">
        <f t="shared" ref="BA5:BA12" si="9">MIN(BB5+BE5+BF5,$BA$3)</f>
        <v>14</v>
      </c>
      <c r="BB5" s="14">
        <f t="shared" ref="BB5:BB12" si="10">MIN(SUM(BC5:BD5),$BB$3)</f>
        <v>9</v>
      </c>
      <c r="BC5" s="17">
        <v>10</v>
      </c>
      <c r="BD5" s="14">
        <v>0</v>
      </c>
      <c r="BE5" s="16">
        <v>5</v>
      </c>
      <c r="BF5" s="15">
        <f t="shared" ref="BF5:BF12" si="11">MIN(SUM(BG5:BH5),$BF$3)</f>
        <v>4</v>
      </c>
      <c r="BG5" s="15">
        <v>2</v>
      </c>
      <c r="BH5" s="15">
        <v>3</v>
      </c>
      <c r="BI5" s="16">
        <v>0</v>
      </c>
      <c r="BJ5" s="13">
        <v>9</v>
      </c>
      <c r="BK5" s="16">
        <v>0</v>
      </c>
      <c r="BL5" s="13">
        <v>3.5</v>
      </c>
      <c r="BM5" s="14">
        <v>6</v>
      </c>
      <c r="BN5" s="14">
        <v>0</v>
      </c>
      <c r="BO5" s="14">
        <v>3</v>
      </c>
      <c r="BP5" s="13">
        <v>0</v>
      </c>
      <c r="BQ5" s="13"/>
    </row>
    <row r="6" spans="1:69" x14ac:dyDescent="0.25">
      <c r="A6" s="12">
        <v>5</v>
      </c>
      <c r="B6" s="12" t="s">
        <v>192</v>
      </c>
      <c r="C6" s="12" t="s">
        <v>193</v>
      </c>
      <c r="D6" s="12" t="s">
        <v>194</v>
      </c>
      <c r="E6" s="12" t="s">
        <v>181</v>
      </c>
      <c r="F6" s="12" t="s">
        <v>137</v>
      </c>
      <c r="G6" s="12" t="s">
        <v>182</v>
      </c>
      <c r="H6" s="13">
        <f t="shared" si="0"/>
        <v>38.375</v>
      </c>
      <c r="I6" s="14">
        <f t="shared" si="1"/>
        <v>18.75</v>
      </c>
      <c r="J6" s="15">
        <f t="shared" si="2"/>
        <v>10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1</v>
      </c>
      <c r="V6" s="15">
        <v>2</v>
      </c>
      <c r="W6" s="16">
        <v>1</v>
      </c>
      <c r="X6" s="16">
        <v>1</v>
      </c>
      <c r="Y6" s="15">
        <v>1</v>
      </c>
      <c r="Z6" s="16">
        <v>0</v>
      </c>
      <c r="AA6" s="15">
        <v>1</v>
      </c>
      <c r="AB6" s="16">
        <v>0</v>
      </c>
      <c r="AC6" s="16">
        <f t="shared" si="4"/>
        <v>3.5</v>
      </c>
      <c r="AD6" s="15">
        <v>3</v>
      </c>
      <c r="AE6" s="15"/>
      <c r="AF6" s="15"/>
      <c r="AG6" s="15"/>
      <c r="AH6" s="15"/>
      <c r="AI6" s="16">
        <v>0.5</v>
      </c>
      <c r="AJ6" s="14">
        <f t="shared" si="5"/>
        <v>1.25</v>
      </c>
      <c r="AK6" s="14">
        <f t="shared" si="6"/>
        <v>1.25</v>
      </c>
      <c r="AL6" s="15">
        <v>0</v>
      </c>
      <c r="AM6" s="16">
        <v>0</v>
      </c>
      <c r="AN6" s="17">
        <v>0</v>
      </c>
      <c r="AO6" s="14">
        <v>0</v>
      </c>
      <c r="AP6" s="17">
        <v>0.25</v>
      </c>
      <c r="AQ6" s="14">
        <v>1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19.625</v>
      </c>
      <c r="BA6" s="14">
        <f t="shared" si="9"/>
        <v>13</v>
      </c>
      <c r="BB6" s="14">
        <f t="shared" si="10"/>
        <v>9</v>
      </c>
      <c r="BC6" s="17">
        <v>10.5</v>
      </c>
      <c r="BD6" s="14">
        <v>0</v>
      </c>
      <c r="BE6" s="16">
        <v>0</v>
      </c>
      <c r="BF6" s="15">
        <f t="shared" si="11"/>
        <v>4</v>
      </c>
      <c r="BG6" s="15">
        <v>1</v>
      </c>
      <c r="BH6" s="15">
        <v>3</v>
      </c>
      <c r="BI6" s="16">
        <v>0</v>
      </c>
      <c r="BJ6" s="13">
        <v>6.625</v>
      </c>
      <c r="BK6" s="16">
        <v>0</v>
      </c>
      <c r="BL6" s="13">
        <v>0</v>
      </c>
      <c r="BM6" s="14">
        <v>6</v>
      </c>
      <c r="BN6" s="14">
        <v>0</v>
      </c>
      <c r="BO6" s="14">
        <v>0.625</v>
      </c>
      <c r="BP6" s="13">
        <v>0</v>
      </c>
      <c r="BQ6" s="13"/>
    </row>
    <row r="7" spans="1:69" x14ac:dyDescent="0.25">
      <c r="A7" s="12">
        <v>4</v>
      </c>
      <c r="B7" s="12" t="s">
        <v>189</v>
      </c>
      <c r="C7" s="12" t="s">
        <v>190</v>
      </c>
      <c r="D7" s="12" t="s">
        <v>191</v>
      </c>
      <c r="E7" s="12" t="s">
        <v>181</v>
      </c>
      <c r="F7" s="12" t="s">
        <v>137</v>
      </c>
      <c r="G7" s="12" t="s">
        <v>182</v>
      </c>
      <c r="H7" s="13">
        <f t="shared" si="0"/>
        <v>30.175000000000001</v>
      </c>
      <c r="I7" s="14">
        <f t="shared" si="1"/>
        <v>11.25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2.5</v>
      </c>
      <c r="U7" s="15">
        <v>0</v>
      </c>
      <c r="V7" s="15">
        <v>0</v>
      </c>
      <c r="W7" s="16">
        <v>1</v>
      </c>
      <c r="X7" s="16">
        <v>1</v>
      </c>
      <c r="Y7" s="15">
        <v>0</v>
      </c>
      <c r="Z7" s="16">
        <v>0</v>
      </c>
      <c r="AA7" s="15">
        <v>0</v>
      </c>
      <c r="AB7" s="16">
        <v>0.5</v>
      </c>
      <c r="AC7" s="16">
        <f t="shared" si="4"/>
        <v>3</v>
      </c>
      <c r="AD7" s="15">
        <v>3</v>
      </c>
      <c r="AE7" s="15"/>
      <c r="AF7" s="15"/>
      <c r="AG7" s="15"/>
      <c r="AH7" s="15"/>
      <c r="AI7" s="16"/>
      <c r="AJ7" s="14">
        <f t="shared" si="5"/>
        <v>1.75</v>
      </c>
      <c r="AK7" s="14">
        <f t="shared" si="6"/>
        <v>1.75</v>
      </c>
      <c r="AL7" s="15">
        <v>0</v>
      </c>
      <c r="AM7" s="16">
        <v>0</v>
      </c>
      <c r="AN7" s="17">
        <v>0</v>
      </c>
      <c r="AO7" s="14">
        <v>0</v>
      </c>
      <c r="AP7" s="17">
        <v>0.25</v>
      </c>
      <c r="AQ7" s="14">
        <v>0.5</v>
      </c>
      <c r="AR7" s="17">
        <v>0</v>
      </c>
      <c r="AS7" s="15">
        <v>1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18.925000000000001</v>
      </c>
      <c r="BA7" s="14">
        <f t="shared" si="9"/>
        <v>13.8</v>
      </c>
      <c r="BB7" s="14">
        <f t="shared" si="10"/>
        <v>9</v>
      </c>
      <c r="BC7" s="17">
        <v>9.75</v>
      </c>
      <c r="BD7" s="14">
        <v>0</v>
      </c>
      <c r="BE7" s="16">
        <v>0.8</v>
      </c>
      <c r="BF7" s="15">
        <f t="shared" si="11"/>
        <v>4</v>
      </c>
      <c r="BG7" s="15">
        <v>2</v>
      </c>
      <c r="BH7" s="15">
        <v>3</v>
      </c>
      <c r="BI7" s="16">
        <v>0</v>
      </c>
      <c r="BJ7" s="13">
        <v>5.125</v>
      </c>
      <c r="BK7" s="16">
        <v>0</v>
      </c>
      <c r="BL7" s="13">
        <v>0</v>
      </c>
      <c r="BM7" s="14">
        <v>0</v>
      </c>
      <c r="BN7" s="14">
        <v>2.75</v>
      </c>
      <c r="BO7" s="14">
        <v>2.375</v>
      </c>
      <c r="BP7" s="13">
        <v>0</v>
      </c>
      <c r="BQ7" s="13"/>
    </row>
    <row r="8" spans="1:69" x14ac:dyDescent="0.25">
      <c r="A8" s="12">
        <v>1</v>
      </c>
      <c r="B8" s="12" t="s">
        <v>178</v>
      </c>
      <c r="C8" s="12" t="s">
        <v>179</v>
      </c>
      <c r="D8" s="12" t="s">
        <v>180</v>
      </c>
      <c r="E8" s="12" t="s">
        <v>181</v>
      </c>
      <c r="F8" s="12" t="s">
        <v>137</v>
      </c>
      <c r="G8" s="12" t="s">
        <v>182</v>
      </c>
      <c r="H8" s="13">
        <f t="shared" si="0"/>
        <v>28.65</v>
      </c>
      <c r="I8" s="14">
        <f t="shared" si="1"/>
        <v>14.85</v>
      </c>
      <c r="J8" s="15">
        <f t="shared" si="2"/>
        <v>7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2.1</v>
      </c>
      <c r="U8" s="15">
        <v>1</v>
      </c>
      <c r="V8" s="15">
        <v>0</v>
      </c>
      <c r="W8" s="16">
        <v>1</v>
      </c>
      <c r="X8" s="16">
        <v>0.1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3.5</v>
      </c>
      <c r="AD8" s="15">
        <v>3</v>
      </c>
      <c r="AE8" s="15"/>
      <c r="AF8" s="15"/>
      <c r="AG8" s="15"/>
      <c r="AH8" s="15"/>
      <c r="AI8" s="16">
        <v>0.5</v>
      </c>
      <c r="AJ8" s="14">
        <f t="shared" si="5"/>
        <v>1.25</v>
      </c>
      <c r="AK8" s="14">
        <f t="shared" si="6"/>
        <v>1.25</v>
      </c>
      <c r="AL8" s="15">
        <v>0</v>
      </c>
      <c r="AM8" s="16">
        <v>0</v>
      </c>
      <c r="AN8" s="17">
        <v>0</v>
      </c>
      <c r="AO8" s="14">
        <v>0</v>
      </c>
      <c r="AP8" s="17">
        <v>1</v>
      </c>
      <c r="AQ8" s="14">
        <v>0.25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1</v>
      </c>
      <c r="AZ8" s="13">
        <f t="shared" si="8"/>
        <v>13.8</v>
      </c>
      <c r="BA8" s="14">
        <f t="shared" si="9"/>
        <v>12.8</v>
      </c>
      <c r="BB8" s="14">
        <f t="shared" si="10"/>
        <v>9</v>
      </c>
      <c r="BC8" s="17">
        <v>22</v>
      </c>
      <c r="BD8" s="14">
        <v>1.375</v>
      </c>
      <c r="BE8" s="16">
        <v>0.8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1</v>
      </c>
      <c r="BK8" s="16">
        <v>0</v>
      </c>
      <c r="BL8" s="13">
        <v>0</v>
      </c>
      <c r="BM8" s="14">
        <v>0</v>
      </c>
      <c r="BN8" s="14">
        <v>0.375</v>
      </c>
      <c r="BO8" s="14">
        <v>0.625</v>
      </c>
      <c r="BP8" s="13">
        <v>0</v>
      </c>
      <c r="BQ8" s="13"/>
    </row>
    <row r="9" spans="1:69" x14ac:dyDescent="0.25">
      <c r="A9" s="12">
        <v>7</v>
      </c>
      <c r="B9" s="12" t="s">
        <v>198</v>
      </c>
      <c r="C9" s="12" t="s">
        <v>199</v>
      </c>
      <c r="D9" s="12" t="s">
        <v>200</v>
      </c>
      <c r="E9" s="12" t="s">
        <v>181</v>
      </c>
      <c r="F9" s="12" t="s">
        <v>137</v>
      </c>
      <c r="G9" s="12" t="s">
        <v>182</v>
      </c>
      <c r="H9" s="13">
        <f t="shared" si="0"/>
        <v>27.2</v>
      </c>
      <c r="I9" s="14">
        <f t="shared" si="1"/>
        <v>11.2</v>
      </c>
      <c r="J9" s="15">
        <f t="shared" si="2"/>
        <v>6</v>
      </c>
      <c r="K9" s="15">
        <v>0</v>
      </c>
      <c r="L9" s="15">
        <v>0</v>
      </c>
      <c r="M9" s="15">
        <v>0</v>
      </c>
      <c r="N9" s="15">
        <v>3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1.2</v>
      </c>
      <c r="U9" s="15">
        <v>0</v>
      </c>
      <c r="V9" s="15">
        <v>0</v>
      </c>
      <c r="W9" s="16">
        <v>0</v>
      </c>
      <c r="X9" s="16">
        <v>0.7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4</v>
      </c>
      <c r="AD9" s="15">
        <v>3</v>
      </c>
      <c r="AE9" s="15"/>
      <c r="AF9" s="15"/>
      <c r="AG9" s="15"/>
      <c r="AH9" s="15">
        <v>1</v>
      </c>
      <c r="AI9" s="16"/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16</v>
      </c>
      <c r="BA9" s="14">
        <f t="shared" si="9"/>
        <v>10</v>
      </c>
      <c r="BB9" s="14">
        <f t="shared" si="10"/>
        <v>9</v>
      </c>
      <c r="BC9" s="17">
        <v>6.5</v>
      </c>
      <c r="BD9" s="14">
        <v>3.25</v>
      </c>
      <c r="BE9" s="16">
        <v>0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6</v>
      </c>
      <c r="BK9" s="16">
        <v>0</v>
      </c>
      <c r="BL9" s="13">
        <v>0</v>
      </c>
      <c r="BM9" s="14">
        <v>6</v>
      </c>
      <c r="BN9" s="14">
        <v>0</v>
      </c>
      <c r="BO9" s="14">
        <v>0</v>
      </c>
      <c r="BP9" s="13">
        <v>0</v>
      </c>
      <c r="BQ9" s="13"/>
    </row>
    <row r="10" spans="1:69" x14ac:dyDescent="0.25">
      <c r="A10" s="12">
        <v>2</v>
      </c>
      <c r="B10" s="12" t="s">
        <v>183</v>
      </c>
      <c r="C10" s="12" t="s">
        <v>184</v>
      </c>
      <c r="D10" s="12" t="s">
        <v>185</v>
      </c>
      <c r="E10" s="12" t="s">
        <v>181</v>
      </c>
      <c r="F10" s="12" t="s">
        <v>137</v>
      </c>
      <c r="G10" s="12" t="s">
        <v>182</v>
      </c>
      <c r="H10" s="13">
        <f t="shared" si="0"/>
        <v>26.55</v>
      </c>
      <c r="I10" s="14">
        <f t="shared" si="1"/>
        <v>11.55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3.8</v>
      </c>
      <c r="U10" s="15">
        <v>0</v>
      </c>
      <c r="V10" s="15">
        <v>2</v>
      </c>
      <c r="W10" s="16">
        <v>1</v>
      </c>
      <c r="X10" s="16">
        <v>0.3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3</v>
      </c>
      <c r="AD10" s="15">
        <v>3</v>
      </c>
      <c r="AE10" s="15"/>
      <c r="AF10" s="15"/>
      <c r="AG10" s="15"/>
      <c r="AH10" s="15"/>
      <c r="AI10" s="16"/>
      <c r="AJ10" s="14">
        <f t="shared" si="5"/>
        <v>0.75</v>
      </c>
      <c r="AK10" s="14">
        <f t="shared" si="6"/>
        <v>0.75</v>
      </c>
      <c r="AL10" s="15">
        <v>0</v>
      </c>
      <c r="AM10" s="16">
        <v>0</v>
      </c>
      <c r="AN10" s="17">
        <v>0</v>
      </c>
      <c r="AO10" s="14">
        <v>0</v>
      </c>
      <c r="AP10" s="17">
        <v>0.75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15</v>
      </c>
      <c r="BA10" s="14">
        <f t="shared" si="9"/>
        <v>11</v>
      </c>
      <c r="BB10" s="14">
        <f t="shared" si="10"/>
        <v>9</v>
      </c>
      <c r="BC10" s="17">
        <v>10.5</v>
      </c>
      <c r="BD10" s="14">
        <v>0</v>
      </c>
      <c r="BE10" s="16">
        <v>0</v>
      </c>
      <c r="BF10" s="15">
        <f t="shared" si="11"/>
        <v>2</v>
      </c>
      <c r="BG10" s="15">
        <v>0</v>
      </c>
      <c r="BH10" s="15">
        <v>2</v>
      </c>
      <c r="BI10" s="16">
        <v>0</v>
      </c>
      <c r="BJ10" s="13">
        <v>4</v>
      </c>
      <c r="BK10" s="16">
        <v>0</v>
      </c>
      <c r="BL10" s="13">
        <v>0</v>
      </c>
      <c r="BM10" s="14">
        <v>3</v>
      </c>
      <c r="BN10" s="14">
        <v>0</v>
      </c>
      <c r="BO10" s="14">
        <v>0.75</v>
      </c>
      <c r="BP10" s="13">
        <v>0.25</v>
      </c>
      <c r="BQ10" s="13"/>
    </row>
    <row r="11" spans="1:69" x14ac:dyDescent="0.25">
      <c r="A11" s="12">
        <v>6</v>
      </c>
      <c r="B11" s="12" t="s">
        <v>195</v>
      </c>
      <c r="C11" s="12" t="s">
        <v>196</v>
      </c>
      <c r="D11" s="12" t="s">
        <v>197</v>
      </c>
      <c r="E11" s="12" t="s">
        <v>181</v>
      </c>
      <c r="F11" s="12" t="s">
        <v>137</v>
      </c>
      <c r="G11" s="12" t="s">
        <v>182</v>
      </c>
      <c r="H11" s="13">
        <f t="shared" si="0"/>
        <v>24.6</v>
      </c>
      <c r="I11" s="14">
        <f t="shared" si="1"/>
        <v>10.6</v>
      </c>
      <c r="J11" s="15">
        <f t="shared" si="2"/>
        <v>4</v>
      </c>
      <c r="K11" s="15">
        <v>0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2.1</v>
      </c>
      <c r="U11" s="15">
        <v>0</v>
      </c>
      <c r="V11" s="15">
        <v>1</v>
      </c>
      <c r="W11" s="16">
        <v>1</v>
      </c>
      <c r="X11" s="16">
        <v>0.1</v>
      </c>
      <c r="Y11" s="15">
        <v>0</v>
      </c>
      <c r="Z11" s="16">
        <v>0</v>
      </c>
      <c r="AA11" s="15">
        <v>0</v>
      </c>
      <c r="AB11" s="16">
        <v>0</v>
      </c>
      <c r="AC11" s="16">
        <f t="shared" si="4"/>
        <v>4</v>
      </c>
      <c r="AD11" s="15">
        <v>3</v>
      </c>
      <c r="AE11" s="15"/>
      <c r="AF11" s="15"/>
      <c r="AG11" s="15">
        <v>2</v>
      </c>
      <c r="AH11" s="15"/>
      <c r="AI11" s="16"/>
      <c r="AJ11" s="14">
        <f t="shared" si="5"/>
        <v>0.5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0.5</v>
      </c>
      <c r="AW11" s="16">
        <v>0.5</v>
      </c>
      <c r="AX11" s="17">
        <v>0</v>
      </c>
      <c r="AY11" s="16">
        <v>0</v>
      </c>
      <c r="AZ11" s="13">
        <f t="shared" si="8"/>
        <v>14</v>
      </c>
      <c r="BA11" s="14">
        <f t="shared" si="9"/>
        <v>12.5</v>
      </c>
      <c r="BB11" s="14">
        <f t="shared" si="10"/>
        <v>7.5</v>
      </c>
      <c r="BC11" s="17">
        <v>7.5</v>
      </c>
      <c r="BD11" s="14">
        <v>0</v>
      </c>
      <c r="BE11" s="16">
        <v>2</v>
      </c>
      <c r="BF11" s="15">
        <f t="shared" si="11"/>
        <v>3</v>
      </c>
      <c r="BG11" s="15">
        <v>0</v>
      </c>
      <c r="BH11" s="15">
        <v>3</v>
      </c>
      <c r="BI11" s="16">
        <v>0</v>
      </c>
      <c r="BJ11" s="13">
        <v>1.5</v>
      </c>
      <c r="BK11" s="16">
        <v>0</v>
      </c>
      <c r="BL11" s="13">
        <v>0</v>
      </c>
      <c r="BM11" s="14">
        <v>0</v>
      </c>
      <c r="BN11" s="14">
        <v>0.75</v>
      </c>
      <c r="BO11" s="14">
        <v>0</v>
      </c>
      <c r="BP11" s="13">
        <v>0.75</v>
      </c>
      <c r="BQ11" s="13"/>
    </row>
    <row r="12" spans="1:69" x14ac:dyDescent="0.25">
      <c r="A12" s="12">
        <v>8</v>
      </c>
      <c r="B12" s="12" t="s">
        <v>201</v>
      </c>
      <c r="C12" s="12" t="s">
        <v>202</v>
      </c>
      <c r="D12" s="12" t="s">
        <v>203</v>
      </c>
      <c r="E12" s="12" t="s">
        <v>181</v>
      </c>
      <c r="F12" s="12" t="s">
        <v>137</v>
      </c>
      <c r="G12" s="12" t="s">
        <v>182</v>
      </c>
      <c r="H12" s="13">
        <f t="shared" si="0"/>
        <v>24.324999999999999</v>
      </c>
      <c r="I12" s="14">
        <f t="shared" si="1"/>
        <v>14.7</v>
      </c>
      <c r="J12" s="15">
        <f t="shared" si="2"/>
        <v>13</v>
      </c>
      <c r="K12" s="15">
        <v>6</v>
      </c>
      <c r="L12" s="15">
        <v>0</v>
      </c>
      <c r="M12" s="15">
        <v>4</v>
      </c>
      <c r="N12" s="15">
        <v>0</v>
      </c>
      <c r="O12" s="15">
        <v>0</v>
      </c>
      <c r="P12" s="15">
        <v>3</v>
      </c>
      <c r="Q12" s="15">
        <v>0</v>
      </c>
      <c r="R12" s="15">
        <v>0</v>
      </c>
      <c r="S12" s="15">
        <v>0</v>
      </c>
      <c r="T12" s="16">
        <f t="shared" si="3"/>
        <v>1.7</v>
      </c>
      <c r="U12" s="15">
        <v>0</v>
      </c>
      <c r="V12" s="15">
        <v>1</v>
      </c>
      <c r="W12" s="16">
        <v>0.7</v>
      </c>
      <c r="X12" s="16">
        <v>0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>
        <f t="shared" si="7"/>
        <v>0</v>
      </c>
      <c r="AW12" s="16"/>
      <c r="AX12" s="17"/>
      <c r="AY12" s="16"/>
      <c r="AZ12" s="13">
        <f t="shared" si="8"/>
        <v>9.625</v>
      </c>
      <c r="BA12" s="14">
        <f t="shared" si="9"/>
        <v>9</v>
      </c>
      <c r="BB12" s="14">
        <f t="shared" si="10"/>
        <v>9</v>
      </c>
      <c r="BC12" s="17">
        <v>11.75</v>
      </c>
      <c r="BD12" s="14">
        <v>0</v>
      </c>
      <c r="BE12" s="16"/>
      <c r="BF12" s="15">
        <f t="shared" si="11"/>
        <v>0</v>
      </c>
      <c r="BG12" s="15"/>
      <c r="BH12" s="15"/>
      <c r="BI12" s="16">
        <v>0</v>
      </c>
      <c r="BJ12" s="13">
        <v>0.625</v>
      </c>
      <c r="BK12" s="16">
        <v>0</v>
      </c>
      <c r="BL12" s="13">
        <v>0</v>
      </c>
      <c r="BM12" s="14">
        <v>0</v>
      </c>
      <c r="BN12" s="14">
        <v>0</v>
      </c>
      <c r="BO12" s="14">
        <v>0.625</v>
      </c>
      <c r="BP12" s="13">
        <v>0</v>
      </c>
      <c r="BQ12" s="13"/>
    </row>
  </sheetData>
  <autoFilter ref="A1:BQ1">
    <sortState ref="A8:BQ12">
      <sortCondition descending="1" ref="H1"/>
    </sortState>
  </autoFilter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7369_Μοριοδότηση</vt:lpstr>
      <vt:lpstr>7371_Μοριοδότηση</vt:lpstr>
      <vt:lpstr>7372_Μοριοδότηση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Damianakou</dc:creator>
  <cp:lastModifiedBy>Βασιλειος Τζερπος</cp:lastModifiedBy>
  <dcterms:created xsi:type="dcterms:W3CDTF">2024-08-27T10:26:20Z</dcterms:created>
  <dcterms:modified xsi:type="dcterms:W3CDTF">2024-08-27T10:42:43Z</dcterms:modified>
</cp:coreProperties>
</file>